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'Баллы'!$A$6:$J$18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заданий'!$A$6:$G$17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<sst xmlns="http://schemas.openxmlformats.org/spreadsheetml/2006/main" count="147" uniqueCount="95">
  <si>
    <t/>
  </si>
  <si>
    <t>Среднее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</si>
  <si>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</si>
  <si>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</si>
  <si>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</si>
  <si>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</si>
  <si>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40</t>
  </si>
  <si>
    <t>05-Информатика</t>
  </si>
  <si>
    <t>14-Якутия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</si>
  <si>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</si>
  <si>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</si>
  <si>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</si>
  <si>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</si>
  <si>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</si>
  <si>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</si>
  <si>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</si>
  <si>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</si>
  <si>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</si>
  <si>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</si>
  <si>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</si>
  <si>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</si>
  <si>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</si>
  <si>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</si>
  <si>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</si>
  <si>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</si>
  <si>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</si>
  <si>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Васильев</t>
  </si>
  <si>
    <t>Виталий</t>
  </si>
  <si>
    <t>Анатольевич</t>
  </si>
  <si>
    <t>7</t>
  </si>
  <si>
    <t>Графов</t>
  </si>
  <si>
    <t>Максим</t>
  </si>
  <si>
    <t>Вячеславович</t>
  </si>
  <si>
    <t>6</t>
  </si>
  <si>
    <t>Емлютин</t>
  </si>
  <si>
    <t>Кирилл</t>
  </si>
  <si>
    <t>Владимирович</t>
  </si>
  <si>
    <t>10</t>
  </si>
  <si>
    <t>Кочетков</t>
  </si>
  <si>
    <t>Лев</t>
  </si>
  <si>
    <t>Сергеевич</t>
  </si>
  <si>
    <t>Малова</t>
  </si>
  <si>
    <t>Анна</t>
  </si>
  <si>
    <t>Валерьевна</t>
  </si>
  <si>
    <t>Ревина</t>
  </si>
  <si>
    <t>Любовь</t>
  </si>
  <si>
    <t>Леонидовна</t>
  </si>
  <si>
    <t>9</t>
  </si>
  <si>
    <t>Заболоцкий</t>
  </si>
  <si>
    <t>Василий</t>
  </si>
  <si>
    <t>8</t>
  </si>
  <si>
    <t>Покрепин</t>
  </si>
  <si>
    <t>Юрий</t>
  </si>
  <si>
    <t>Викторович</t>
  </si>
  <si>
    <t>Слепцов</t>
  </si>
  <si>
    <t>Анатолий</t>
  </si>
  <si>
    <t>Охлопков</t>
  </si>
  <si>
    <t>Алексей</t>
  </si>
  <si>
    <t>Алексеевич</t>
  </si>
  <si>
    <t>Дмитрий</t>
  </si>
  <si>
    <t>Попова</t>
  </si>
  <si>
    <t>Екатерина</t>
  </si>
  <si>
    <t>Николаевна</t>
  </si>
  <si>
    <t>+-+++++-+++-+++-++++</t>
  </si>
  <si>
    <t>-++++++-</t>
  </si>
  <si>
    <t>1(3)1(2)3(3)0(4)</t>
  </si>
  <si>
    <t>++++--+++++++++++-++</t>
  </si>
  <si>
    <t>++++++++</t>
  </si>
  <si>
    <t>1(3)2(2)0(3)0(4)</t>
  </si>
  <si>
    <t>+-++-++++++++++-++--</t>
  </si>
  <si>
    <t>-++++-++</t>
  </si>
  <si>
    <t>1(3)1(2)0(3)1(4)</t>
  </si>
  <si>
    <t>++++++++-+--+-+++++-</t>
  </si>
  <si>
    <t>-+++++++</t>
  </si>
  <si>
    <t>2(3)1(2)0(3)0(4)</t>
  </si>
  <si>
    <t>++++++++++++++++-++-</t>
  </si>
  <si>
    <t>2(3)2(2)3(3)0(4)</t>
  </si>
  <si>
    <t>++++++++++++-++-+++-</t>
  </si>
  <si>
    <t>-+-+----</t>
  </si>
  <si>
    <t>1(3)1(2)1(3)0(4)</t>
  </si>
  <si>
    <t>++-+-++-+++-++-++++-</t>
  </si>
  <si>
    <t>--+-+++-</t>
  </si>
  <si>
    <t>0(3)0(2)0(3)0(4)</t>
  </si>
  <si>
    <t>++++-++++++++++--++-</t>
  </si>
  <si>
    <t>+++++-+-</t>
  </si>
  <si>
    <t>0(3)0(2)1(3)0(4)</t>
  </si>
  <si>
    <t>--------++---++---+-</t>
  </si>
  <si>
    <t>--------</t>
  </si>
  <si>
    <t>++-+-++-+++-++++-++-</t>
  </si>
  <si>
    <t>+-+-+---</t>
  </si>
  <si>
    <t>++---+++++-+-++--++-</t>
  </si>
  <si>
    <t>+---+---</t>
  </si>
  <si>
    <t>--+-+--+--+---++----</t>
  </si>
  <si>
    <t>---+----</t>
  </si>
  <si>
    <t>1(3)0(2)0(3)0(4)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</si>
</sst>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11.00390625" style="0" bestFit="1" customWidth="1"/>
    <col min="3" max="3" width="9.875" style="0" bestFit="1" customWidth="1"/>
    <col min="4" max="4" width="13.875" style="0" bestFit="1" customWidth="1"/>
    <col min="5" max="5" width="8.75390625" style="0" bestFit="1" customWidth="1"/>
    <col min="6" max="6" width="10.625" style="0" bestFit="1" customWidth="1"/>
    <col min="7" max="7" width="11.25390625" style="0" bestFit="1" customWidth="1"/>
    <col min="8" max="8" width="5.25390625" style="0" bestFit="1" customWidth="1"/>
    <col min="9" max="9" width="10.00390625" style="0" bestFit="1" customWidth="1"/>
    <col min="10" max="10" width="7.25390625" style="0" bestFit="1" customWidth="1"/>
    <col min="12" max="12" width="8.75390625" style="0" customWidth="1"/>
    <col min="13" max="13" width="7.625" style="0" customWidth="1"/>
    <col min="14" max="14" width="8.00390625" style="0" customWidth="1"/>
    <col min="15" max="15" width="5.25390625" style="0" customWidth="1"/>
    <col min="16" max="16" width="7.75390625" style="0" customWidth="1"/>
  </cols>
  <sheetData>
    <row r="1" spans="2:16" ht="16.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"/>
      <c r="P1" s="2"/>
    </row>
    <row r="2" spans="2:16" ht="16.5">
      <c r="B2" s="22" t="str">
        <f>S1_FileName</f>
        <v>14-Якутия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"/>
      <c r="P2" s="2"/>
    </row>
    <row r="3" spans="2:16" ht="16.5">
      <c r="B3" s="21" t="str">
        <f>S1_InstType</f>
        <v>Код АТЕ: </v>
      </c>
      <c r="C3" s="21"/>
      <c r="D3" s="21"/>
      <c r="E3" s="21"/>
      <c r="F3" s="21"/>
      <c r="G3" s="23" t="str">
        <f>S1_SchoolCode</f>
        <v>40</v>
      </c>
      <c r="H3" s="23"/>
      <c r="I3" s="23"/>
      <c r="J3" s="23"/>
      <c r="K3" s="23"/>
      <c r="L3" s="23"/>
      <c r="M3" s="23"/>
      <c r="N3" s="23"/>
      <c r="O3" s="2"/>
      <c r="P3" s="2"/>
    </row>
    <row r="4" spans="2:16" ht="17.25" thickBot="1">
      <c r="B4" s="20" t="str">
        <f>S1_SubjectCode</f>
        <v>05-Информатика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"/>
      <c r="P4" s="2"/>
    </row>
    <row r="5" spans="2:10" ht="39" thickBot="1">
      <c r="B5" s="14" t="str">
        <f>S1_FName4</f>
        <v>Фамилия</v>
      </c>
      <c r="C5" s="14" t="str">
        <f>S1_FName5</f>
        <v>Имя</v>
      </c>
      <c r="D5" s="14" t="str">
        <f>S1_FName6</f>
        <v>Отчество</v>
      </c>
      <c r="E5" s="14" t="str">
        <f>S1_FName7</f>
        <v>Номер варианта</v>
      </c>
      <c r="F5" s="14" t="str">
        <f>S1_FName8</f>
        <v>Первичный балл</v>
      </c>
      <c r="G5" s="14" t="str">
        <f>S1_FName9</f>
        <v>Процент выполнения работы</v>
      </c>
      <c r="H5" s="14" t="str">
        <f>S1_FName15</f>
        <v>Балл</v>
      </c>
      <c r="I5" s="14" t="str">
        <f>S1_FName16</f>
        <v>Рейтинг</v>
      </c>
      <c r="J5" s="16" t="str">
        <f>S1_FName17</f>
        <v>Оценка</v>
      </c>
    </row>
    <row r="6" spans="2:10" ht="12.75" customHeight="1">
      <c r="B6" s="13" t="s">
        <v>26</v>
      </c>
      <c r="C6" s="13" t="s">
        <v>27</v>
      </c>
      <c r="D6" s="13" t="s">
        <v>28</v>
      </c>
      <c r="E6" s="12" t="s">
        <v>29</v>
      </c>
      <c r="F6" s="12">
        <v>27</v>
      </c>
      <c r="G6" s="12">
        <v>67</v>
      </c>
      <c r="H6" s="12">
        <v>65</v>
      </c>
      <c r="I6" s="12">
        <v>74.925627</v>
      </c>
      <c r="J6" s="17">
        <v>4</v>
      </c>
    </row>
    <row r="7" spans="2:10" ht="12.75" customHeight="1">
      <c r="B7" s="13" t="s">
        <v>30</v>
      </c>
      <c r="C7" s="13" t="s">
        <v>31</v>
      </c>
      <c r="D7" s="13" t="s">
        <v>32</v>
      </c>
      <c r="E7" s="12" t="s">
        <v>33</v>
      </c>
      <c r="F7" s="12">
        <v>28</v>
      </c>
      <c r="G7" s="12">
        <v>70</v>
      </c>
      <c r="H7" s="12">
        <v>67</v>
      </c>
      <c r="I7" s="12">
        <v>78.824904</v>
      </c>
      <c r="J7" s="17">
        <v>4</v>
      </c>
    </row>
    <row r="8" spans="2:10" ht="12.75" customHeight="1">
      <c r="B8" s="13" t="s">
        <v>34</v>
      </c>
      <c r="C8" s="13" t="s">
        <v>35</v>
      </c>
      <c r="D8" s="13" t="s">
        <v>36</v>
      </c>
      <c r="E8" s="12" t="s">
        <v>37</v>
      </c>
      <c r="F8" s="12">
        <v>24</v>
      </c>
      <c r="G8" s="12">
        <v>60</v>
      </c>
      <c r="H8" s="12">
        <v>61</v>
      </c>
      <c r="I8" s="12">
        <v>63.100297</v>
      </c>
      <c r="J8" s="17">
        <v>4</v>
      </c>
    </row>
    <row r="9" spans="2:10" ht="12.75" customHeight="1">
      <c r="B9" s="13" t="s">
        <v>38</v>
      </c>
      <c r="C9" s="13" t="s">
        <v>39</v>
      </c>
      <c r="D9" s="13" t="s">
        <v>40</v>
      </c>
      <c r="E9" s="12" t="s">
        <v>37</v>
      </c>
      <c r="F9" s="12">
        <v>25</v>
      </c>
      <c r="G9" s="12">
        <v>62</v>
      </c>
      <c r="H9" s="12">
        <v>62</v>
      </c>
      <c r="I9" s="12">
        <v>67.382065</v>
      </c>
      <c r="J9" s="17">
        <v>4</v>
      </c>
    </row>
    <row r="10" spans="2:10" ht="12.75" customHeight="1">
      <c r="B10" s="13" t="s">
        <v>41</v>
      </c>
      <c r="C10" s="13" t="s">
        <v>42</v>
      </c>
      <c r="D10" s="13" t="s">
        <v>43</v>
      </c>
      <c r="E10" s="12" t="s">
        <v>33</v>
      </c>
      <c r="F10" s="12">
        <v>33</v>
      </c>
      <c r="G10" s="12">
        <v>82</v>
      </c>
      <c r="H10" s="12">
        <v>74</v>
      </c>
      <c r="I10" s="12">
        <v>92.690183</v>
      </c>
      <c r="J10" s="17">
        <v>5</v>
      </c>
    </row>
    <row r="11" spans="2:10" ht="12.75" customHeight="1">
      <c r="B11" s="13" t="s">
        <v>44</v>
      </c>
      <c r="C11" s="13" t="s">
        <v>45</v>
      </c>
      <c r="D11" s="13" t="s">
        <v>46</v>
      </c>
      <c r="E11" s="12" t="s">
        <v>47</v>
      </c>
      <c r="F11" s="12">
        <v>22</v>
      </c>
      <c r="G11" s="12">
        <v>55</v>
      </c>
      <c r="H11" s="12">
        <v>58</v>
      </c>
      <c r="I11" s="12">
        <v>54.961751</v>
      </c>
      <c r="J11" s="17">
        <v>4</v>
      </c>
    </row>
    <row r="12" spans="2:10" ht="12.75" customHeight="1">
      <c r="B12" s="13" t="s">
        <v>48</v>
      </c>
      <c r="C12" s="13" t="s">
        <v>49</v>
      </c>
      <c r="D12" s="13" t="s">
        <v>28</v>
      </c>
      <c r="E12" s="12" t="s">
        <v>50</v>
      </c>
      <c r="F12" s="12">
        <v>18</v>
      </c>
      <c r="G12" s="12">
        <v>45</v>
      </c>
      <c r="H12" s="12">
        <v>52</v>
      </c>
      <c r="I12" s="12">
        <v>37.855929</v>
      </c>
      <c r="J12" s="17">
        <v>3</v>
      </c>
    </row>
    <row r="13" spans="2:10" ht="12.75" customHeight="1">
      <c r="B13" s="13" t="s">
        <v>51</v>
      </c>
      <c r="C13" s="13" t="s">
        <v>52</v>
      </c>
      <c r="D13" s="13" t="s">
        <v>53</v>
      </c>
      <c r="E13" s="12" t="s">
        <v>37</v>
      </c>
      <c r="F13" s="12">
        <v>23</v>
      </c>
      <c r="G13" s="12">
        <v>57</v>
      </c>
      <c r="H13" s="12">
        <v>59</v>
      </c>
      <c r="I13" s="12">
        <v>58.861028</v>
      </c>
      <c r="J13" s="17">
        <v>4</v>
      </c>
    </row>
    <row r="14" spans="2:10" ht="12.75" customHeight="1">
      <c r="B14" s="13" t="s">
        <v>54</v>
      </c>
      <c r="C14" s="13" t="s">
        <v>55</v>
      </c>
      <c r="D14" s="13" t="s">
        <v>36</v>
      </c>
      <c r="E14" s="12" t="s">
        <v>33</v>
      </c>
      <c r="F14" s="12">
        <v>5</v>
      </c>
      <c r="G14" s="12">
        <v>12</v>
      </c>
      <c r="H14" s="12">
        <v>26</v>
      </c>
      <c r="I14" s="12">
        <v>2.220569</v>
      </c>
      <c r="J14" s="17">
        <v>2</v>
      </c>
    </row>
    <row r="15" spans="2:10" ht="12.75" customHeight="1">
      <c r="B15" s="13" t="s">
        <v>56</v>
      </c>
      <c r="C15" s="13" t="s">
        <v>57</v>
      </c>
      <c r="D15" s="13" t="s">
        <v>58</v>
      </c>
      <c r="E15" s="12" t="s">
        <v>29</v>
      </c>
      <c r="F15" s="12">
        <v>17</v>
      </c>
      <c r="G15" s="12">
        <v>42</v>
      </c>
      <c r="H15" s="12">
        <v>50</v>
      </c>
      <c r="I15" s="12">
        <v>33.521037</v>
      </c>
      <c r="J15" s="17">
        <v>3</v>
      </c>
    </row>
    <row r="16" spans="2:10" ht="12.75" customHeight="1">
      <c r="B16" s="13" t="s">
        <v>51</v>
      </c>
      <c r="C16" s="13" t="s">
        <v>59</v>
      </c>
      <c r="D16" s="13" t="s">
        <v>53</v>
      </c>
      <c r="E16" s="12" t="s">
        <v>33</v>
      </c>
      <c r="F16" s="12">
        <v>14</v>
      </c>
      <c r="G16" s="12">
        <v>35</v>
      </c>
      <c r="H16" s="12">
        <v>45</v>
      </c>
      <c r="I16" s="12">
        <v>22.354441</v>
      </c>
      <c r="J16" s="17">
        <v>3</v>
      </c>
    </row>
    <row r="17" spans="2:10" ht="12.75" customHeight="1">
      <c r="B17" s="13" t="s">
        <v>60</v>
      </c>
      <c r="C17" s="13" t="s">
        <v>61</v>
      </c>
      <c r="D17" s="13" t="s">
        <v>62</v>
      </c>
      <c r="E17" s="12" t="s">
        <v>37</v>
      </c>
      <c r="F17" s="12">
        <v>8</v>
      </c>
      <c r="G17" s="12">
        <v>20</v>
      </c>
      <c r="H17" s="12">
        <v>34</v>
      </c>
      <c r="I17" s="12">
        <v>6.778581</v>
      </c>
      <c r="J17" s="17">
        <v>2</v>
      </c>
    </row>
    <row r="18" spans="2:10" ht="13.5" thickBot="1">
      <c r="B18" s="7"/>
      <c r="C18" s="7"/>
      <c r="D18" s="7"/>
      <c r="E18" s="10" t="s">
        <v>1</v>
      </c>
      <c r="F18" s="11">
        <f>AVERAGE($F$6:$F$17)</f>
        <v>20.333333333333332</v>
      </c>
      <c r="G18" s="11">
        <f>AVERAGE($G$6:$G$17)</f>
        <v>50.583333333333336</v>
      </c>
      <c r="H18" s="11">
        <f>AVERAGE($H$6:$H$17)</f>
        <v>54.416666666666664</v>
      </c>
      <c r="I18" s="11">
        <f>AVERAGE($I$6:$I$17)</f>
        <v>49.456367666666665</v>
      </c>
      <c r="J18" s="15">
        <f>AVERAGE($J$6:$J$17)</f>
        <v>3.5</v>
      </c>
    </row>
    <row r="19" spans="2:7" ht="12.75">
      <c r="B19" s="9"/>
      <c r="C19" s="9"/>
      <c r="D19" s="9"/>
      <c r="E19" s="9"/>
      <c r="F19" s="9"/>
      <c r="G19" s="9"/>
    </row>
  </sheetData>
  <sheetProtection/>
  <mergeCells count="5">
    <mergeCell ref="B4:N4"/>
    <mergeCell ref="B3:F3"/>
    <mergeCell ref="B1:N1"/>
    <mergeCell ref="B2:N2"/>
    <mergeCell ref="G3:N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0" customWidth="1"/>
    <col min="2" max="2" width="11.00390625" style="0" bestFit="1" customWidth="1"/>
    <col min="3" max="3" width="9.875" style="0" bestFit="1" customWidth="1"/>
    <col min="4" max="4" width="13.875" style="0" bestFit="1" customWidth="1"/>
    <col min="5" max="5" width="23.125" style="0" bestFit="1" customWidth="1"/>
    <col min="6" max="7" width="14.625" style="0" bestFit="1" customWidth="1"/>
    <col min="8" max="9" width="15.00390625" style="0" customWidth="1"/>
    <col min="10" max="10" width="31.875" style="0" bestFit="1" customWidth="1"/>
    <col min="11" max="11" width="18.125" style="0" customWidth="1"/>
    <col min="12" max="12" width="8.25390625" style="0" customWidth="1"/>
  </cols>
  <sheetData>
    <row r="1" spans="2:12" ht="16.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22"/>
      <c r="H1" s="22"/>
      <c r="I1" s="22"/>
      <c r="J1" s="22"/>
      <c r="K1" s="22"/>
      <c r="L1" s="2"/>
    </row>
    <row r="2" spans="2:12" ht="16.5">
      <c r="B2" s="22" t="str">
        <f>S1_FileName</f>
        <v>14-Якутия</v>
      </c>
      <c r="C2" s="22"/>
      <c r="D2" s="22"/>
      <c r="E2" s="22"/>
      <c r="F2" s="22"/>
      <c r="G2" s="22"/>
      <c r="H2" s="22"/>
      <c r="I2" s="22"/>
      <c r="J2" s="22"/>
      <c r="K2" s="22"/>
      <c r="L2" s="2"/>
    </row>
    <row r="3" spans="2:11" ht="16.5">
      <c r="B3" s="21" t="str">
        <f>S1_InstType</f>
        <v>Код АТЕ: </v>
      </c>
      <c r="C3" s="21"/>
      <c r="D3" s="21"/>
      <c r="E3" s="21"/>
      <c r="F3" s="21"/>
      <c r="G3" s="21"/>
      <c r="H3" s="23" t="str">
        <f>S1_SchoolCode</f>
        <v>40</v>
      </c>
      <c r="I3" s="23"/>
      <c r="J3" s="23"/>
      <c r="K3" s="23"/>
    </row>
    <row r="4" spans="2:11" ht="17.25" thickBot="1">
      <c r="B4" s="22" t="str">
        <f>S1_SubjectCode</f>
        <v>05-Информатика</v>
      </c>
      <c r="C4" s="22"/>
      <c r="D4" s="22"/>
      <c r="E4" s="22"/>
      <c r="F4" s="22"/>
      <c r="G4" s="22"/>
      <c r="H4" s="22"/>
      <c r="I4" s="22"/>
      <c r="J4" s="22"/>
      <c r="K4" s="22"/>
    </row>
    <row r="5" spans="2:7" ht="25.5">
      <c r="B5" s="6" t="str">
        <f>S1_FName4</f>
        <v>Фамилия</v>
      </c>
      <c r="C5" s="6" t="str">
        <f>S1_FName5</f>
        <v>Имя</v>
      </c>
      <c r="D5" s="6" t="str">
        <f>S1_FName6</f>
        <v>Отчество</v>
      </c>
      <c r="E5" s="6" t="str">
        <f>S1_FName10</f>
        <v>Задания типа А</v>
      </c>
      <c r="F5" s="6" t="str">
        <f>S1_FName11</f>
        <v>Задания типа В</v>
      </c>
      <c r="G5" s="6" t="str">
        <f>S1_FName12</f>
        <v>Задания типа C</v>
      </c>
    </row>
    <row r="6" spans="1:7" ht="12.75" customHeight="1">
      <c r="A6" s="4"/>
      <c r="B6" s="5" t="s">
        <v>26</v>
      </c>
      <c r="C6" s="5" t="s">
        <v>27</v>
      </c>
      <c r="D6" s="5" t="s">
        <v>28</v>
      </c>
      <c r="E6" s="5" t="s">
        <v>63</v>
      </c>
      <c r="F6" s="5" t="s">
        <v>64</v>
      </c>
      <c r="G6" s="5" t="s">
        <v>65</v>
      </c>
    </row>
    <row r="7" spans="1:7" ht="12.75" customHeight="1">
      <c r="A7" s="4"/>
      <c r="B7" s="5" t="s">
        <v>30</v>
      </c>
      <c r="C7" s="5" t="s">
        <v>31</v>
      </c>
      <c r="D7" s="5" t="s">
        <v>32</v>
      </c>
      <c r="E7" s="5" t="s">
        <v>66</v>
      </c>
      <c r="F7" s="5" t="s">
        <v>67</v>
      </c>
      <c r="G7" s="5" t="s">
        <v>68</v>
      </c>
    </row>
    <row r="8" spans="1:7" ht="12.75" customHeight="1">
      <c r="A8" s="4"/>
      <c r="B8" s="5" t="s">
        <v>34</v>
      </c>
      <c r="C8" s="5" t="s">
        <v>35</v>
      </c>
      <c r="D8" s="5" t="s">
        <v>36</v>
      </c>
      <c r="E8" s="5" t="s">
        <v>69</v>
      </c>
      <c r="F8" s="5" t="s">
        <v>70</v>
      </c>
      <c r="G8" s="5" t="s">
        <v>71</v>
      </c>
    </row>
    <row r="9" spans="1:7" ht="12.75" customHeight="1">
      <c r="A9" s="4"/>
      <c r="B9" s="5" t="s">
        <v>38</v>
      </c>
      <c r="C9" s="5" t="s">
        <v>39</v>
      </c>
      <c r="D9" s="5" t="s">
        <v>40</v>
      </c>
      <c r="E9" s="5" t="s">
        <v>72</v>
      </c>
      <c r="F9" s="5" t="s">
        <v>73</v>
      </c>
      <c r="G9" s="5" t="s">
        <v>74</v>
      </c>
    </row>
    <row r="10" spans="1:7" ht="12.75" customHeight="1">
      <c r="A10" s="4"/>
      <c r="B10" s="5" t="s">
        <v>41</v>
      </c>
      <c r="C10" s="5" t="s">
        <v>42</v>
      </c>
      <c r="D10" s="5" t="s">
        <v>43</v>
      </c>
      <c r="E10" s="5" t="s">
        <v>75</v>
      </c>
      <c r="F10" s="5" t="s">
        <v>67</v>
      </c>
      <c r="G10" s="5" t="s">
        <v>76</v>
      </c>
    </row>
    <row r="11" spans="1:7" ht="12.75" customHeight="1">
      <c r="A11" s="4"/>
      <c r="B11" s="5" t="s">
        <v>44</v>
      </c>
      <c r="C11" s="5" t="s">
        <v>45</v>
      </c>
      <c r="D11" s="5" t="s">
        <v>46</v>
      </c>
      <c r="E11" s="5" t="s">
        <v>77</v>
      </c>
      <c r="F11" s="5" t="s">
        <v>78</v>
      </c>
      <c r="G11" s="5" t="s">
        <v>79</v>
      </c>
    </row>
    <row r="12" spans="1:7" ht="12.75" customHeight="1">
      <c r="A12" s="4"/>
      <c r="B12" s="5" t="s">
        <v>48</v>
      </c>
      <c r="C12" s="5" t="s">
        <v>49</v>
      </c>
      <c r="D12" s="5" t="s">
        <v>28</v>
      </c>
      <c r="E12" s="5" t="s">
        <v>80</v>
      </c>
      <c r="F12" s="5" t="s">
        <v>81</v>
      </c>
      <c r="G12" s="5" t="s">
        <v>82</v>
      </c>
    </row>
    <row r="13" spans="1:7" ht="12.75" customHeight="1">
      <c r="A13" s="4"/>
      <c r="B13" s="5" t="s">
        <v>51</v>
      </c>
      <c r="C13" s="5" t="s">
        <v>52</v>
      </c>
      <c r="D13" s="5" t="s">
        <v>53</v>
      </c>
      <c r="E13" s="5" t="s">
        <v>83</v>
      </c>
      <c r="F13" s="5" t="s">
        <v>84</v>
      </c>
      <c r="G13" s="5" t="s">
        <v>85</v>
      </c>
    </row>
    <row r="14" spans="1:7" ht="12.75" customHeight="1">
      <c r="A14" s="4"/>
      <c r="B14" s="5" t="s">
        <v>54</v>
      </c>
      <c r="C14" s="5" t="s">
        <v>55</v>
      </c>
      <c r="D14" s="5" t="s">
        <v>36</v>
      </c>
      <c r="E14" s="5" t="s">
        <v>86</v>
      </c>
      <c r="F14" s="5" t="s">
        <v>87</v>
      </c>
      <c r="G14" s="5" t="s">
        <v>82</v>
      </c>
    </row>
    <row r="15" spans="1:7" ht="12.75" customHeight="1">
      <c r="A15" s="4"/>
      <c r="B15" s="5" t="s">
        <v>56</v>
      </c>
      <c r="C15" s="5" t="s">
        <v>57</v>
      </c>
      <c r="D15" s="5" t="s">
        <v>58</v>
      </c>
      <c r="E15" s="5" t="s">
        <v>88</v>
      </c>
      <c r="F15" s="5" t="s">
        <v>89</v>
      </c>
      <c r="G15" s="5" t="s">
        <v>82</v>
      </c>
    </row>
    <row r="16" spans="1:7" ht="12.75" customHeight="1">
      <c r="A16" s="4"/>
      <c r="B16" s="5" t="s">
        <v>51</v>
      </c>
      <c r="C16" s="5" t="s">
        <v>59</v>
      </c>
      <c r="D16" s="5" t="s">
        <v>53</v>
      </c>
      <c r="E16" s="5" t="s">
        <v>90</v>
      </c>
      <c r="F16" s="5" t="s">
        <v>91</v>
      </c>
      <c r="G16" s="5" t="s">
        <v>82</v>
      </c>
    </row>
    <row r="17" spans="1:7" ht="12.75" customHeight="1">
      <c r="A17" s="4"/>
      <c r="B17" s="5" t="s">
        <v>60</v>
      </c>
      <c r="C17" s="5" t="s">
        <v>61</v>
      </c>
      <c r="D17" s="5" t="s">
        <v>62</v>
      </c>
      <c r="E17" s="5" t="s">
        <v>92</v>
      </c>
      <c r="F17" s="5" t="s">
        <v>93</v>
      </c>
      <c r="G17" s="5" t="s">
        <v>94</v>
      </c>
    </row>
    <row r="18" spans="1:7" ht="13.5" thickBot="1">
      <c r="A18" s="1"/>
      <c r="B18" s="8"/>
      <c r="C18" s="8"/>
      <c r="D18" s="8"/>
      <c r="E18" s="8"/>
      <c r="F18" s="8"/>
      <c r="G18" s="8" t="s">
        <v>0</v>
      </c>
    </row>
    <row r="19" spans="1:7" ht="12.75">
      <c r="A19" s="1"/>
      <c r="B19" s="3"/>
      <c r="C19" s="3"/>
      <c r="D19" s="3"/>
      <c r="E19" s="3"/>
      <c r="F19" s="3"/>
      <c r="G19" s="3" t="s">
        <v>0</v>
      </c>
    </row>
  </sheetData>
  <sheetProtection/>
  <mergeCells count="5">
    <mergeCell ref="B4:K4"/>
    <mergeCell ref="B3:G3"/>
    <mergeCell ref="H3:K3"/>
    <mergeCell ref="B1:K1"/>
    <mergeCell ref="B2:K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13" sqref="A30013:M30014"/>
    </sheetView>
  </sheetViews>
  <sheetFormatPr defaultColWidth="9.00390625" defaultRowHeight="12.75"/>
  <sheetData>
    <row r="5" spans="1:2" ht="12.75">
      <c r="A5" s="18" t="s">
        <v>2</v>
      </c>
      <c r="B5" t="e">
        <f>XLR_ERRNAME</f>
        <v>#NAME?</v>
      </c>
    </row>
    <row r="6" spans="1:24" ht="12.75">
      <c r="A6" t="s">
        <v>3</v>
      </c>
      <c r="B6">
        <v>0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19" t="s">
        <v>20</v>
      </c>
      <c r="T6" s="19" t="s">
        <v>21</v>
      </c>
      <c r="U6" s="19" t="s">
        <v>22</v>
      </c>
      <c r="V6" s="19" t="s">
        <v>23</v>
      </c>
      <c r="W6" s="19" t="s">
        <v>24</v>
      </c>
      <c r="X6" s="19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2004-03-27T12:24:18Z</cp:lastPrinted>
  <dcterms:created xsi:type="dcterms:W3CDTF">2003-05-21T15:59:57Z</dcterms:created>
  <dcterms:modified xsi:type="dcterms:W3CDTF">2008-06-05T05:16:48Z</dcterms:modified>
  <cp:category/>
  <cp:version/>
  <cp:contentType/>
  <cp:contentStatus/>
</cp:coreProperties>
</file>