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FirstSheetRange">'Баллы'!$A$6:$J$15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'XLR_NoRangeSheet'!$X$6</definedName>
    <definedName name="S1_FName18" hidden="1">'XLR_NoRangeSheet'!$Y$6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заданий'!$A$6:$H$14</definedName>
    <definedName name="XLR_ERRNAMESTR" hidden="1">'XLR_NoRangeSheet'!$B$5</definedName>
    <definedName name="XLR_VERSION" hidden="1">'XLR_NoRangeSheet'!$A$5</definedName>
    <definedName name="_xlnm.Print_Titles" localSheetId="0">'Баллы'!$1:$5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<sst xmlns="http://schemas.openxmlformats.org/spreadsheetml/2006/main" count="128" uniqueCount="92">
  <si>
    <t/>
  </si>
  <si>
    <t>Среднее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</si>
  <si>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</si>
  <si>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</si>
  <si>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</si>
  <si>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</si>
  <si>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40</t>
  </si>
  <si>
    <t>09-Английский язык</t>
  </si>
  <si>
    <t>14-Якутия</t>
  </si>
  <si>
    <t>Код 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</si>
  <si>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</si>
  <si>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</si>
  <si>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</si>
  <si>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</si>
  <si>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</si>
  <si>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</si>
  <si>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</si>
  <si>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</si>
  <si>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</si>
  <si>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</si>
  <si>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</si>
  <si>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</si>
  <si>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</si>
  <si>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</si>
  <si>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</si>
  <si>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Устная часть</t>
  </si>
  <si>
    <t>Оценка</t>
  </si>
  <si>
    <t>Каздобина</t>
  </si>
  <si>
    <t>Екатерина</t>
  </si>
  <si>
    <t>Андреевна</t>
  </si>
  <si>
    <t>8</t>
  </si>
  <si>
    <t>Добров</t>
  </si>
  <si>
    <t>Игорь</t>
  </si>
  <si>
    <t>Олегович</t>
  </si>
  <si>
    <t>6</t>
  </si>
  <si>
    <t>Казакова</t>
  </si>
  <si>
    <t>Анастасия</t>
  </si>
  <si>
    <t>Павловна</t>
  </si>
  <si>
    <t>7</t>
  </si>
  <si>
    <t>Сидорова</t>
  </si>
  <si>
    <t>Александра</t>
  </si>
  <si>
    <t>Игоревна</t>
  </si>
  <si>
    <t>10</t>
  </si>
  <si>
    <t>Атласова</t>
  </si>
  <si>
    <t>Саргылана</t>
  </si>
  <si>
    <t>Егоровна</t>
  </si>
  <si>
    <t>Минченко</t>
  </si>
  <si>
    <t>Кристина</t>
  </si>
  <si>
    <t>Алексеевна</t>
  </si>
  <si>
    <t>Оконешникова</t>
  </si>
  <si>
    <t>Иванна</t>
  </si>
  <si>
    <t>Ивановна</t>
  </si>
  <si>
    <t>Сивцев</t>
  </si>
  <si>
    <t>Валерий</t>
  </si>
  <si>
    <t>Валерьевич</t>
  </si>
  <si>
    <t>Новгородов</t>
  </si>
  <si>
    <t>Максим</t>
  </si>
  <si>
    <t>Юрьевич</t>
  </si>
  <si>
    <t>+++---++-++--+++-++--++++-++</t>
  </si>
  <si>
    <t>263+-+-+++++--+-</t>
  </si>
  <si>
    <t>1(3)3(3)1(3)2(3)2(3)3(3)2(2)</t>
  </si>
  <si>
    <t>2(3)0(3)2(3)2(3)2(3)2(3)1(2)</t>
  </si>
  <si>
    <t>++++-+-+++++-+++-++--++++-++</t>
  </si>
  <si>
    <t>143+-+++++++-++-</t>
  </si>
  <si>
    <t>3(3)3(3)3(3)3(3)3(3)2(3)2(2)</t>
  </si>
  <si>
    <t>3(3)0(3)3(3)3(3)3(3)3(3)2(2)</t>
  </si>
  <si>
    <t>++--++-+++--+++++-+-++++++++</t>
  </si>
  <si>
    <t>056+++-++++-+-++</t>
  </si>
  <si>
    <t>2(3)3(3)1(3)3(3)2(3)1(3)2(2)</t>
  </si>
  <si>
    <t>3(3)0(3)3(3)2(3)2(3)2(3)2(2)</t>
  </si>
  <si>
    <t>-+++---+-+++-+++-++--++++-++</t>
  </si>
  <si>
    <t>256+-+++++++-++-</t>
  </si>
  <si>
    <t>2(3)3(3)0(3)0(3)0(3)0(3)0(2)</t>
  </si>
  <si>
    <t>3(3)0(3)2(3)2(3)2(3)2(3)2(2)</t>
  </si>
  <si>
    <t>+++++--+--+---+++-+-+-------</t>
  </si>
  <si>
    <t>066+++-++++-++++</t>
  </si>
  <si>
    <t>3(3)2(3)3(3)3(3)3(3)3(3)2(2)</t>
  </si>
  <si>
    <t>+-+--+-----+-++----+---+-+--</t>
  </si>
  <si>
    <t>342+-++++++++-+-</t>
  </si>
  <si>
    <t>1(3)3(3)1(3)3(3)3(3)3(3)2(2)</t>
  </si>
  <si>
    <t>2(3)2(3)3(3)2(3)3(3)2(3)2(2)</t>
  </si>
  <si>
    <t>+-+--------+-+-++++----++-++</t>
  </si>
  <si>
    <t>240++-++++------</t>
  </si>
  <si>
    <t>1(3)3(3)1(3)3(3)3(3)3(3)1(2)</t>
  </si>
  <si>
    <t>3(3)2(3)3(3)2(3)3(3)2(3)2(2)</t>
  </si>
  <si>
    <t>---++--++----------+---+-+--</t>
  </si>
  <si>
    <t>346--++++-+++++-</t>
  </si>
  <si>
    <t>1(3)3(3)1(3)3(3)1(3)1(3)2(2)</t>
  </si>
  <si>
    <t>3(3)2(3)3(3)2(3)2(3)2(3)2(2)</t>
  </si>
  <si>
    <t>---++--++-------------------</t>
  </si>
  <si>
    <t>346-+++++-+++++-</t>
  </si>
  <si>
    <t>3(3)2(3)3(3)3(3)2(3)1(3)2(2)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</si>
</sst>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left"/>
    </xf>
    <xf numFmtId="49" fontId="0" fillId="0" borderId="17" xfId="0" applyNumberFormat="1" applyBorder="1" applyAlignment="1">
      <alignment horizontal="left" vertical="center"/>
    </xf>
    <xf numFmtId="164" fontId="0" fillId="0" borderId="17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0" customWidth="1"/>
    <col min="2" max="2" width="13.875" style="0" bestFit="1" customWidth="1"/>
    <col min="3" max="4" width="11.25390625" style="0" bestFit="1" customWidth="1"/>
    <col min="5" max="5" width="8.75390625" style="0" bestFit="1" customWidth="1"/>
    <col min="6" max="6" width="10.625" style="0" bestFit="1" customWidth="1"/>
    <col min="7" max="7" width="11.25390625" style="0" bestFit="1" customWidth="1"/>
    <col min="8" max="8" width="5.25390625" style="0" bestFit="1" customWidth="1"/>
    <col min="9" max="9" width="10.00390625" style="0" bestFit="1" customWidth="1"/>
    <col min="10" max="10" width="7.25390625" style="0" bestFit="1" customWidth="1"/>
    <col min="12" max="12" width="8.75390625" style="0" customWidth="1"/>
    <col min="13" max="13" width="7.625" style="0" customWidth="1"/>
    <col min="14" max="14" width="8.00390625" style="0" customWidth="1"/>
    <col min="15" max="15" width="5.25390625" style="0" customWidth="1"/>
    <col min="16" max="16" width="7.75390625" style="0" customWidth="1"/>
  </cols>
  <sheetData>
    <row r="1" spans="2:16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"/>
      <c r="P1" s="2"/>
    </row>
    <row r="2" spans="2:16" ht="16.5">
      <c r="B2" s="25" t="str">
        <f>S1_FileName</f>
        <v>14-Якутия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"/>
      <c r="P2" s="2"/>
    </row>
    <row r="3" spans="2:16" ht="16.5">
      <c r="B3" s="24" t="str">
        <f>S1_InstType</f>
        <v>Код АТЕ: </v>
      </c>
      <c r="C3" s="24"/>
      <c r="D3" s="24"/>
      <c r="E3" s="24"/>
      <c r="F3" s="24"/>
      <c r="G3" s="26" t="str">
        <f>S1_SchoolCode</f>
        <v>40</v>
      </c>
      <c r="H3" s="26"/>
      <c r="I3" s="26"/>
      <c r="J3" s="26"/>
      <c r="K3" s="26"/>
      <c r="L3" s="26"/>
      <c r="M3" s="26"/>
      <c r="N3" s="26"/>
      <c r="O3" s="2"/>
      <c r="P3" s="2"/>
    </row>
    <row r="4" spans="2:16" ht="17.25" thickBot="1">
      <c r="B4" s="23" t="str">
        <f>S1_SubjectCode</f>
        <v>09-Английский язык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"/>
      <c r="P4" s="2"/>
    </row>
    <row r="5" spans="2:10" ht="39" thickBot="1">
      <c r="B5" s="14" t="str">
        <f>S1_FName4</f>
        <v>Фамилия</v>
      </c>
      <c r="C5" s="14" t="str">
        <f>S1_FName5</f>
        <v>Имя</v>
      </c>
      <c r="D5" s="14" t="str">
        <f>S1_FName6</f>
        <v>Отчество</v>
      </c>
      <c r="E5" s="14" t="str">
        <f>S1_FName7</f>
        <v>Номер варианта</v>
      </c>
      <c r="F5" s="14" t="str">
        <f>S1_FName8</f>
        <v>Первичный балл</v>
      </c>
      <c r="G5" s="14" t="str">
        <f>S1_FName9</f>
        <v>Процент выполнения работы</v>
      </c>
      <c r="H5" s="14" t="str">
        <f>S1_FName15</f>
        <v>Балл</v>
      </c>
      <c r="I5" s="14" t="str">
        <f>S1_FName16</f>
        <v>Рейтинг</v>
      </c>
      <c r="J5" s="20" t="str">
        <f>S1_FName18</f>
        <v>Оценка</v>
      </c>
    </row>
    <row r="6" spans="2:10" ht="12.75" customHeight="1">
      <c r="B6" s="13" t="s">
        <v>27</v>
      </c>
      <c r="C6" s="13" t="s">
        <v>28</v>
      </c>
      <c r="D6" s="13" t="s">
        <v>29</v>
      </c>
      <c r="E6" s="12" t="s">
        <v>30</v>
      </c>
      <c r="F6" s="12">
        <v>62</v>
      </c>
      <c r="G6" s="12">
        <v>62</v>
      </c>
      <c r="H6" s="12">
        <v>62</v>
      </c>
      <c r="I6" s="12">
        <v>39.263385</v>
      </c>
      <c r="J6" s="19">
        <v>4</v>
      </c>
    </row>
    <row r="7" spans="2:10" ht="12.75" customHeight="1">
      <c r="B7" s="13" t="s">
        <v>31</v>
      </c>
      <c r="C7" s="13" t="s">
        <v>32</v>
      </c>
      <c r="D7" s="13" t="s">
        <v>33</v>
      </c>
      <c r="E7" s="12" t="s">
        <v>34</v>
      </c>
      <c r="F7" s="12">
        <v>75</v>
      </c>
      <c r="G7" s="12">
        <v>75</v>
      </c>
      <c r="H7" s="12">
        <v>75</v>
      </c>
      <c r="I7" s="12">
        <v>64.726611</v>
      </c>
      <c r="J7" s="19">
        <v>4</v>
      </c>
    </row>
    <row r="8" spans="2:10" ht="12.75" customHeight="1">
      <c r="B8" s="13" t="s">
        <v>35</v>
      </c>
      <c r="C8" s="13" t="s">
        <v>36</v>
      </c>
      <c r="D8" s="13" t="s">
        <v>37</v>
      </c>
      <c r="E8" s="12" t="s">
        <v>38</v>
      </c>
      <c r="F8" s="12">
        <v>70</v>
      </c>
      <c r="G8" s="12">
        <v>70</v>
      </c>
      <c r="H8" s="12">
        <v>70</v>
      </c>
      <c r="I8" s="12">
        <v>54.382176</v>
      </c>
      <c r="J8" s="19">
        <v>4</v>
      </c>
    </row>
    <row r="9" spans="2:10" ht="12.75" customHeight="1">
      <c r="B9" s="13" t="s">
        <v>39</v>
      </c>
      <c r="C9" s="13" t="s">
        <v>40</v>
      </c>
      <c r="D9" s="13" t="s">
        <v>41</v>
      </c>
      <c r="E9" s="12" t="s">
        <v>42</v>
      </c>
      <c r="F9" s="12">
        <v>59</v>
      </c>
      <c r="G9" s="12">
        <v>59</v>
      </c>
      <c r="H9" s="12">
        <v>59</v>
      </c>
      <c r="I9" s="12">
        <v>34.57997</v>
      </c>
      <c r="J9" s="19">
        <v>4</v>
      </c>
    </row>
    <row r="10" spans="2:10" ht="12.75" customHeight="1">
      <c r="B10" s="13" t="s">
        <v>43</v>
      </c>
      <c r="C10" s="13" t="s">
        <v>44</v>
      </c>
      <c r="D10" s="13" t="s">
        <v>45</v>
      </c>
      <c r="E10" s="12" t="s">
        <v>38</v>
      </c>
      <c r="F10" s="12">
        <v>68</v>
      </c>
      <c r="G10" s="12">
        <v>68</v>
      </c>
      <c r="H10" s="12">
        <v>68</v>
      </c>
      <c r="I10" s="12">
        <v>50.187564</v>
      </c>
      <c r="J10" s="19">
        <v>4</v>
      </c>
    </row>
    <row r="11" spans="2:10" ht="12.75" customHeight="1">
      <c r="B11" s="13" t="s">
        <v>46</v>
      </c>
      <c r="C11" s="13" t="s">
        <v>47</v>
      </c>
      <c r="D11" s="13" t="s">
        <v>48</v>
      </c>
      <c r="E11" s="12" t="s">
        <v>42</v>
      </c>
      <c r="F11" s="12">
        <v>60</v>
      </c>
      <c r="G11" s="12">
        <v>60</v>
      </c>
      <c r="H11" s="12">
        <v>60</v>
      </c>
      <c r="I11" s="12">
        <v>36.18279</v>
      </c>
      <c r="J11" s="19">
        <v>4</v>
      </c>
    </row>
    <row r="12" spans="2:10" ht="12.75" customHeight="1">
      <c r="B12" s="13" t="s">
        <v>49</v>
      </c>
      <c r="C12" s="13" t="s">
        <v>50</v>
      </c>
      <c r="D12" s="13" t="s">
        <v>51</v>
      </c>
      <c r="E12" s="12" t="s">
        <v>38</v>
      </c>
      <c r="F12" s="12">
        <v>56</v>
      </c>
      <c r="G12" s="12">
        <v>56</v>
      </c>
      <c r="H12" s="12">
        <v>56</v>
      </c>
      <c r="I12" s="12">
        <v>30.385359</v>
      </c>
      <c r="J12" s="19">
        <v>3</v>
      </c>
    </row>
    <row r="13" spans="2:10" ht="12.75" customHeight="1">
      <c r="B13" s="13" t="s">
        <v>52</v>
      </c>
      <c r="C13" s="13" t="s">
        <v>53</v>
      </c>
      <c r="D13" s="13" t="s">
        <v>54</v>
      </c>
      <c r="E13" s="12" t="s">
        <v>34</v>
      </c>
      <c r="F13" s="12">
        <v>57</v>
      </c>
      <c r="G13" s="12">
        <v>57</v>
      </c>
      <c r="H13" s="12">
        <v>57</v>
      </c>
      <c r="I13" s="12">
        <v>31.65852</v>
      </c>
      <c r="J13" s="19">
        <v>3</v>
      </c>
    </row>
    <row r="14" spans="2:10" ht="12.75" customHeight="1">
      <c r="B14" s="13" t="s">
        <v>55</v>
      </c>
      <c r="C14" s="13" t="s">
        <v>56</v>
      </c>
      <c r="D14" s="13" t="s">
        <v>57</v>
      </c>
      <c r="E14" s="12" t="s">
        <v>30</v>
      </c>
      <c r="F14" s="12">
        <v>59</v>
      </c>
      <c r="G14" s="12">
        <v>59</v>
      </c>
      <c r="H14" s="12">
        <v>59</v>
      </c>
      <c r="I14" s="12">
        <v>34.57997</v>
      </c>
      <c r="J14" s="19">
        <v>4</v>
      </c>
    </row>
    <row r="15" spans="2:10" ht="13.5" thickBot="1">
      <c r="B15" s="7"/>
      <c r="C15" s="7"/>
      <c r="D15" s="7"/>
      <c r="E15" s="10" t="s">
        <v>1</v>
      </c>
      <c r="F15" s="11">
        <f>AVERAGE($F$6:$F$14)</f>
        <v>62.888888888888886</v>
      </c>
      <c r="G15" s="11">
        <f>AVERAGE($G$6:$G$14)</f>
        <v>62.888888888888886</v>
      </c>
      <c r="H15" s="11">
        <f>AVERAGE($H$6:$H$14)</f>
        <v>62.888888888888886</v>
      </c>
      <c r="I15" s="11">
        <f>AVERAGE($I$6:$I$14)</f>
        <v>41.771816111111114</v>
      </c>
      <c r="J15" s="18">
        <f>AVERAGE($J$6:$J$14)</f>
        <v>3.7777777777777777</v>
      </c>
    </row>
    <row r="16" spans="2:7" ht="12.75">
      <c r="B16" s="9"/>
      <c r="C16" s="9"/>
      <c r="D16" s="9"/>
      <c r="E16" s="9"/>
      <c r="F16" s="9"/>
      <c r="G16" s="9"/>
    </row>
  </sheetData>
  <sheetProtection/>
  <mergeCells count="5">
    <mergeCell ref="B4:N4"/>
    <mergeCell ref="B3:F3"/>
    <mergeCell ref="B1:N1"/>
    <mergeCell ref="B2:N2"/>
    <mergeCell ref="G3:N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125" style="0" customWidth="1"/>
    <col min="2" max="2" width="13.875" style="0" bestFit="1" customWidth="1"/>
    <col min="3" max="4" width="11.25390625" style="0" bestFit="1" customWidth="1"/>
    <col min="5" max="5" width="29.75390625" style="0" bestFit="1" customWidth="1"/>
    <col min="6" max="6" width="18.00390625" style="0" bestFit="1" customWidth="1"/>
    <col min="7" max="8" width="23.375" style="0" bestFit="1" customWidth="1"/>
    <col min="9" max="9" width="15.00390625" style="0" customWidth="1"/>
    <col min="10" max="10" width="31.875" style="0" bestFit="1" customWidth="1"/>
    <col min="11" max="11" width="18.125" style="0" customWidth="1"/>
    <col min="12" max="12" width="12.875" style="0" customWidth="1"/>
  </cols>
  <sheetData>
    <row r="1" spans="2:12" ht="16.5">
      <c r="B1" s="25" t="str">
        <f>S1_Title</f>
        <v>Протокол проверки результатов Единого государственного экзамена</v>
      </c>
      <c r="C1" s="25"/>
      <c r="D1" s="25"/>
      <c r="E1" s="25"/>
      <c r="F1" s="25"/>
      <c r="G1" s="25"/>
      <c r="H1" s="25"/>
      <c r="I1" s="25"/>
      <c r="J1" s="25"/>
      <c r="K1" s="25"/>
      <c r="L1" s="2"/>
    </row>
    <row r="2" spans="2:12" ht="16.5">
      <c r="B2" s="25" t="str">
        <f>S1_FileName</f>
        <v>14-Якутия</v>
      </c>
      <c r="C2" s="25"/>
      <c r="D2" s="25"/>
      <c r="E2" s="25"/>
      <c r="F2" s="25"/>
      <c r="G2" s="25"/>
      <c r="H2" s="25"/>
      <c r="I2" s="25"/>
      <c r="J2" s="25"/>
      <c r="K2" s="25"/>
      <c r="L2" s="2"/>
    </row>
    <row r="3" spans="2:11" ht="16.5">
      <c r="B3" s="24" t="str">
        <f>S1_InstType</f>
        <v>Код АТЕ: </v>
      </c>
      <c r="C3" s="24"/>
      <c r="D3" s="24"/>
      <c r="E3" s="24"/>
      <c r="F3" s="24"/>
      <c r="G3" s="24"/>
      <c r="H3" s="26" t="str">
        <f>S1_SchoolCode</f>
        <v>40</v>
      </c>
      <c r="I3" s="26"/>
      <c r="J3" s="26"/>
      <c r="K3" s="26"/>
    </row>
    <row r="4" spans="2:11" ht="17.25" thickBot="1">
      <c r="B4" s="25" t="str">
        <f>S1_SubjectCode</f>
        <v>09-Английский язык</v>
      </c>
      <c r="C4" s="25"/>
      <c r="D4" s="25"/>
      <c r="E4" s="25"/>
      <c r="F4" s="25"/>
      <c r="G4" s="25"/>
      <c r="H4" s="25"/>
      <c r="I4" s="25"/>
      <c r="J4" s="25"/>
      <c r="K4" s="25"/>
    </row>
    <row r="5" spans="2:8" ht="25.5">
      <c r="B5" s="6" t="str">
        <f>S1_FName4</f>
        <v>Фамилия</v>
      </c>
      <c r="C5" s="6" t="str">
        <f>S1_FName5</f>
        <v>Имя</v>
      </c>
      <c r="D5" s="6" t="str">
        <f>S1_FName6</f>
        <v>Отчество</v>
      </c>
      <c r="E5" s="6" t="str">
        <f>S1_FName10</f>
        <v>Задания типа А</v>
      </c>
      <c r="F5" s="6" t="str">
        <f>S1_FName11</f>
        <v>Задания типа В</v>
      </c>
      <c r="G5" s="6" t="str">
        <f>S1_FName12</f>
        <v>Задания типа C</v>
      </c>
      <c r="H5" s="15" t="str">
        <f>S1_FName17</f>
        <v>Устная часть</v>
      </c>
    </row>
    <row r="6" spans="1:8" ht="12.75" customHeight="1">
      <c r="A6" s="4"/>
      <c r="B6" s="5" t="s">
        <v>27</v>
      </c>
      <c r="C6" s="5" t="s">
        <v>28</v>
      </c>
      <c r="D6" s="5" t="s">
        <v>29</v>
      </c>
      <c r="E6" s="5" t="s">
        <v>58</v>
      </c>
      <c r="F6" s="5" t="s">
        <v>59</v>
      </c>
      <c r="G6" s="5" t="s">
        <v>60</v>
      </c>
      <c r="H6" s="16" t="s">
        <v>61</v>
      </c>
    </row>
    <row r="7" spans="1:8" ht="12.75" customHeight="1">
      <c r="A7" s="4"/>
      <c r="B7" s="5" t="s">
        <v>31</v>
      </c>
      <c r="C7" s="5" t="s">
        <v>32</v>
      </c>
      <c r="D7" s="5" t="s">
        <v>33</v>
      </c>
      <c r="E7" s="5" t="s">
        <v>62</v>
      </c>
      <c r="F7" s="5" t="s">
        <v>63</v>
      </c>
      <c r="G7" s="5" t="s">
        <v>64</v>
      </c>
      <c r="H7" s="16" t="s">
        <v>65</v>
      </c>
    </row>
    <row r="8" spans="1:8" ht="12.75" customHeight="1">
      <c r="A8" s="4"/>
      <c r="B8" s="5" t="s">
        <v>35</v>
      </c>
      <c r="C8" s="5" t="s">
        <v>36</v>
      </c>
      <c r="D8" s="5" t="s">
        <v>37</v>
      </c>
      <c r="E8" s="5" t="s">
        <v>66</v>
      </c>
      <c r="F8" s="5" t="s">
        <v>67</v>
      </c>
      <c r="G8" s="5" t="s">
        <v>68</v>
      </c>
      <c r="H8" s="16" t="s">
        <v>69</v>
      </c>
    </row>
    <row r="9" spans="1:8" ht="12.75" customHeight="1">
      <c r="A9" s="4"/>
      <c r="B9" s="5" t="s">
        <v>39</v>
      </c>
      <c r="C9" s="5" t="s">
        <v>40</v>
      </c>
      <c r="D9" s="5" t="s">
        <v>41</v>
      </c>
      <c r="E9" s="5" t="s">
        <v>70</v>
      </c>
      <c r="F9" s="5" t="s">
        <v>71</v>
      </c>
      <c r="G9" s="5" t="s">
        <v>72</v>
      </c>
      <c r="H9" s="16" t="s">
        <v>73</v>
      </c>
    </row>
    <row r="10" spans="1:8" ht="12.75" customHeight="1">
      <c r="A10" s="4"/>
      <c r="B10" s="5" t="s">
        <v>43</v>
      </c>
      <c r="C10" s="5" t="s">
        <v>44</v>
      </c>
      <c r="D10" s="5" t="s">
        <v>45</v>
      </c>
      <c r="E10" s="5" t="s">
        <v>74</v>
      </c>
      <c r="F10" s="5" t="s">
        <v>75</v>
      </c>
      <c r="G10" s="5" t="s">
        <v>68</v>
      </c>
      <c r="H10" s="16" t="s">
        <v>76</v>
      </c>
    </row>
    <row r="11" spans="1:8" ht="12.75" customHeight="1">
      <c r="A11" s="4"/>
      <c r="B11" s="5" t="s">
        <v>46</v>
      </c>
      <c r="C11" s="5" t="s">
        <v>47</v>
      </c>
      <c r="D11" s="5" t="s">
        <v>48</v>
      </c>
      <c r="E11" s="5" t="s">
        <v>77</v>
      </c>
      <c r="F11" s="5" t="s">
        <v>78</v>
      </c>
      <c r="G11" s="5" t="s">
        <v>79</v>
      </c>
      <c r="H11" s="16" t="s">
        <v>80</v>
      </c>
    </row>
    <row r="12" spans="1:8" ht="12.75" customHeight="1">
      <c r="A12" s="4"/>
      <c r="B12" s="5" t="s">
        <v>49</v>
      </c>
      <c r="C12" s="5" t="s">
        <v>50</v>
      </c>
      <c r="D12" s="5" t="s">
        <v>51</v>
      </c>
      <c r="E12" s="5" t="s">
        <v>81</v>
      </c>
      <c r="F12" s="5" t="s">
        <v>82</v>
      </c>
      <c r="G12" s="5" t="s">
        <v>83</v>
      </c>
      <c r="H12" s="16" t="s">
        <v>84</v>
      </c>
    </row>
    <row r="13" spans="1:8" ht="12.75" customHeight="1">
      <c r="A13" s="4"/>
      <c r="B13" s="5" t="s">
        <v>52</v>
      </c>
      <c r="C13" s="5" t="s">
        <v>53</v>
      </c>
      <c r="D13" s="5" t="s">
        <v>54</v>
      </c>
      <c r="E13" s="5" t="s">
        <v>85</v>
      </c>
      <c r="F13" s="5" t="s">
        <v>86</v>
      </c>
      <c r="G13" s="5" t="s">
        <v>87</v>
      </c>
      <c r="H13" s="16" t="s">
        <v>88</v>
      </c>
    </row>
    <row r="14" spans="1:8" ht="12.75" customHeight="1">
      <c r="A14" s="4"/>
      <c r="B14" s="5" t="s">
        <v>55</v>
      </c>
      <c r="C14" s="5" t="s">
        <v>56</v>
      </c>
      <c r="D14" s="5" t="s">
        <v>57</v>
      </c>
      <c r="E14" s="5" t="s">
        <v>89</v>
      </c>
      <c r="F14" s="5" t="s">
        <v>90</v>
      </c>
      <c r="G14" s="5" t="s">
        <v>91</v>
      </c>
      <c r="H14" s="16" t="s">
        <v>88</v>
      </c>
    </row>
    <row r="15" spans="1:8" ht="13.5" thickBot="1">
      <c r="A15" s="1"/>
      <c r="B15" s="8"/>
      <c r="C15" s="8"/>
      <c r="D15" s="8"/>
      <c r="E15" s="8"/>
      <c r="F15" s="8"/>
      <c r="G15" s="8" t="s">
        <v>0</v>
      </c>
      <c r="H15" s="17" t="s">
        <v>0</v>
      </c>
    </row>
    <row r="16" spans="1:7" ht="12.75">
      <c r="A16" s="1"/>
      <c r="B16" s="3"/>
      <c r="C16" s="3"/>
      <c r="D16" s="3"/>
      <c r="E16" s="3"/>
      <c r="F16" s="3"/>
      <c r="G16" s="3" t="s">
        <v>0</v>
      </c>
    </row>
  </sheetData>
  <sheetProtection/>
  <mergeCells count="5">
    <mergeCell ref="B4:K4"/>
    <mergeCell ref="B3:G3"/>
    <mergeCell ref="H3:K3"/>
    <mergeCell ref="B1:K1"/>
    <mergeCell ref="B2:K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Y6"/>
  <sheetViews>
    <sheetView zoomScalePageLayoutView="0" workbookViewId="0" topLeftCell="A1">
      <selection activeCell="A30013" sqref="A30013:N30014"/>
    </sheetView>
  </sheetViews>
  <sheetFormatPr defaultColWidth="9.00390625" defaultRowHeight="12.75"/>
  <sheetData>
    <row r="5" spans="1:2" ht="12.75">
      <c r="A5" s="21" t="s">
        <v>2</v>
      </c>
      <c r="B5" t="e">
        <f>XLR_ERRNAME</f>
        <v>#NAME?</v>
      </c>
    </row>
    <row r="6" spans="1:25" ht="12.75">
      <c r="A6" t="s">
        <v>3</v>
      </c>
      <c r="B6">
        <v>0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2" t="s">
        <v>14</v>
      </c>
      <c r="N6" s="22" t="s">
        <v>15</v>
      </c>
      <c r="O6" s="22" t="s">
        <v>16</v>
      </c>
      <c r="P6" s="22" t="s">
        <v>17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2004-03-27T12:24:18Z</cp:lastPrinted>
  <dcterms:created xsi:type="dcterms:W3CDTF">2003-05-21T15:59:57Z</dcterms:created>
  <dcterms:modified xsi:type="dcterms:W3CDTF">2008-06-05T05:14:54Z</dcterms:modified>
  <cp:category/>
  <cp:version/>
  <cp:contentType/>
  <cp:contentStatus/>
</cp:coreProperties>
</file>